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1370" windowHeight="122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'Položky'!$A$1:$G$31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<sst xmlns="http://schemas.openxmlformats.org/spreadsheetml/2006/main" count="152" uniqueCount="111">
  <si>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</si>
  <si>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</si>
  <si>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</si>
  <si>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</si>
  <si>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</si>
  <si>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</si>
  <si>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</si>
  <si>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</si>
  <si>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</si>
  <si>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</si>
  <si>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</si>
  <si>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</si>
  <si>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</si>
  <si>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</si>
  <si>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</si>
  <si>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</si>
  <si>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</si>
  <si>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</si>
  <si>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</si>
  <si>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</si>
  <si>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</si>
  <si>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</si>
  <si>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</si>
  <si>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</si>
  <si>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</si>
  <si>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</si>
  <si>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</si>
  <si>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</si>
  <si>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</si>
  <si>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</si>
  <si>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</si>
  <si>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</si>
  <si>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</si>
  <si>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</si>
  <si>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</si>
  <si>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</si>
  <si>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</si>
  <si>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</si>
  <si>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</si>
  <si>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</si>
  <si>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</si>
  <si>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</si>
  <si>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</si>
  <si>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</si>
  <si>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</si>
  <si>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</si>
  <si>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</si>
  <si>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</si>
  <si>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</si>
  <si>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</si>
  <si>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</si>
  <si>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</si>
  <si>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</si>
  <si>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</si>
  <si>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</si>
  <si>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</si>
  <si>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</si>
  <si>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</si>
  <si>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</si>
  <si>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</si>
  <si>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</si>
  <si>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</si>
  <si>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</si>
  <si>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</si>
  <si>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</si>
  <si>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</si>
  <si>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</si>
  <si>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</si>
  <si>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</si>
  <si>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113 10-8410.R00</t>
  </si>
  <si>
    <t>Reprofilace - odstranění podkladu pl. nad 50 m2, živice tl.10 cm</t>
  </si>
  <si>
    <t>m2</t>
  </si>
  <si>
    <t>113 10-7615.R00</t>
  </si>
  <si>
    <t>Reprofilace - odstranění podkladu nad 50 m2, kam.drcené tl.15 cm</t>
  </si>
  <si>
    <t>162 60-1102.R00</t>
  </si>
  <si>
    <t xml:space="preserve">Vodorovné přemístění výkopku z hor.1-4 do 5000 m </t>
  </si>
  <si>
    <t>m3</t>
  </si>
  <si>
    <t>738,47*0,1</t>
  </si>
  <si>
    <t>738,47*0,15</t>
  </si>
  <si>
    <t>171 20-1201.R00</t>
  </si>
  <si>
    <t xml:space="preserve">Uložení sypaniny na skládku </t>
  </si>
  <si>
    <t>181 10-1102.R00</t>
  </si>
  <si>
    <t xml:space="preserve">Úprava pláně v zářezech v hor. 1-4, se zhutněním </t>
  </si>
  <si>
    <t>5</t>
  </si>
  <si>
    <t>Komunikace</t>
  </si>
  <si>
    <t>564 85-1111.R00</t>
  </si>
  <si>
    <t xml:space="preserve">Podklad ze štěrkodrti po zhutnění tloušťky 15 cm </t>
  </si>
  <si>
    <t>565 14-1211.R00</t>
  </si>
  <si>
    <t xml:space="preserve">Podklad z obal kam.ACP 16,nad 3 m,tl.6 cm </t>
  </si>
  <si>
    <t>577 14-2112.R00</t>
  </si>
  <si>
    <t xml:space="preserve">Beton asfaltový ACO 11, nad 3 m, tl.5 cm </t>
  </si>
  <si>
    <t>599 14-2111.R00</t>
  </si>
  <si>
    <t xml:space="preserve">Úprava zálivky dil.spár hloubky do 4 cm š. do 4 cm </t>
  </si>
  <si>
    <t>m</t>
  </si>
  <si>
    <t>napojení na stávající komunikaci</t>
  </si>
  <si>
    <t>91</t>
  </si>
  <si>
    <t>Doplňující práce na komunikaci</t>
  </si>
  <si>
    <t>919 73-5112.R00</t>
  </si>
  <si>
    <t xml:space="preserve">Řezání stávajícího živičného krytu tl. 5 - 10 cm </t>
  </si>
  <si>
    <t>919 73-1122.R00</t>
  </si>
  <si>
    <t xml:space="preserve">Zarovnání styčné plochy živičné tl. do 10 cm </t>
  </si>
  <si>
    <t>99</t>
  </si>
  <si>
    <t>Staveništní přesun hmot</t>
  </si>
  <si>
    <t>998 22-5111.R00</t>
  </si>
  <si>
    <t xml:space="preserve">Přesun hmot, pozemní komunikace, kryt živičný </t>
  </si>
  <si>
    <t>t</t>
  </si>
  <si>
    <t>Městys Bernartice</t>
  </si>
  <si>
    <t>Rekonstrukce MK v k.ú. Jestřebice a Bernartice</t>
  </si>
  <si>
    <t>610,30*0,1</t>
  </si>
  <si>
    <t>610,30*0,15</t>
  </si>
  <si>
    <t>SO 06 - Bernartice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</si>
</sst>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21" borderId="5" applyNumberFormat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4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20" borderId="14" xfId="0" applyNumberFormat="1" applyFont="1" applyFill="1" applyBorder="1" applyAlignment="1">
      <alignment/>
    </xf>
    <xf numFmtId="49" fontId="0" fillId="20" borderId="15" xfId="0" applyNumberFormat="1" applyFill="1" applyBorder="1" applyAlignment="1">
      <alignment/>
    </xf>
    <xf numFmtId="0" fontId="4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55" applyFont="1" applyBorder="1">
      <alignment/>
      <protection/>
    </xf>
    <xf numFmtId="0" fontId="0" fillId="0" borderId="49" xfId="55" applyBorder="1">
      <alignment/>
      <protection/>
    </xf>
    <xf numFmtId="0" fontId="0" fillId="0" borderId="49" xfId="55" applyBorder="1" applyAlignment="1">
      <alignment horizontal="right"/>
      <protection/>
    </xf>
    <xf numFmtId="0" fontId="0" fillId="0" borderId="49" xfId="5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55" applyFont="1" applyBorder="1">
      <alignment/>
      <protection/>
    </xf>
    <xf numFmtId="0" fontId="0" fillId="0" borderId="51" xfId="55" applyBorder="1">
      <alignment/>
      <protection/>
    </xf>
    <xf numFmtId="0" fontId="0" fillId="0" borderId="51" xfId="5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11" fillId="0" borderId="0" xfId="55" applyFont="1" applyFill="1" applyAlignment="1">
      <alignment horizontal="centerContinuous"/>
      <protection/>
    </xf>
    <xf numFmtId="0" fontId="12" fillId="0" borderId="0" xfId="55" applyFont="1" applyFill="1" applyAlignment="1">
      <alignment horizontal="centerContinuous"/>
      <protection/>
    </xf>
    <xf numFmtId="0" fontId="12" fillId="0" borderId="0" xfId="55" applyFont="1" applyFill="1" applyAlignment="1">
      <alignment horizontal="right"/>
      <protection/>
    </xf>
    <xf numFmtId="0" fontId="4" fillId="0" borderId="49" xfId="55" applyFont="1" applyFill="1" applyBorder="1">
      <alignment/>
      <protection/>
    </xf>
    <xf numFmtId="0" fontId="0" fillId="0" borderId="49" xfId="55" applyFill="1" applyBorder="1">
      <alignment/>
      <protection/>
    </xf>
    <xf numFmtId="0" fontId="9" fillId="0" borderId="49" xfId="55" applyFont="1" applyFill="1" applyBorder="1" applyAlignment="1">
      <alignment horizontal="right"/>
      <protection/>
    </xf>
    <xf numFmtId="0" fontId="0" fillId="0" borderId="49" xfId="55" applyFill="1" applyBorder="1" applyAlignment="1">
      <alignment horizontal="left"/>
      <protection/>
    </xf>
    <xf numFmtId="0" fontId="0" fillId="0" borderId="50" xfId="55" applyFill="1" applyBorder="1">
      <alignment/>
      <protection/>
    </xf>
    <xf numFmtId="0" fontId="4" fillId="0" borderId="51" xfId="55" applyFont="1" applyFill="1" applyBorder="1">
      <alignment/>
      <protection/>
    </xf>
    <xf numFmtId="0" fontId="0" fillId="0" borderId="51" xfId="55" applyFill="1" applyBorder="1">
      <alignment/>
      <protection/>
    </xf>
    <xf numFmtId="0" fontId="9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ill="1" applyAlignment="1">
      <alignment horizontal="right"/>
      <protection/>
    </xf>
    <xf numFmtId="0" fontId="0" fillId="0" borderId="0" xfId="55" applyFill="1" applyAlignment="1">
      <alignment/>
      <protection/>
    </xf>
    <xf numFmtId="49" fontId="5" fillId="0" borderId="60" xfId="55" applyNumberFormat="1" applyFont="1" applyFill="1" applyBorder="1">
      <alignment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39" xfId="55" applyNumberFormat="1" applyFont="1" applyFill="1" applyBorder="1" applyAlignment="1">
      <alignment horizontal="center"/>
      <protection/>
    </xf>
    <xf numFmtId="0" fontId="5" fillId="0" borderId="60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 horizontal="center"/>
      <protection/>
    </xf>
    <xf numFmtId="49" fontId="6" fillId="0" borderId="61" xfId="55" applyNumberFormat="1" applyFont="1" applyFill="1" applyBorder="1" applyAlignment="1">
      <alignment horizontal="left"/>
      <protection/>
    </xf>
    <xf numFmtId="0" fontId="6" fillId="0" borderId="61" xfId="55" applyFont="1" applyFill="1" applyBorder="1">
      <alignment/>
      <protection/>
    </xf>
    <xf numFmtId="0" fontId="0" fillId="0" borderId="61" xfId="55" applyFill="1" applyBorder="1" applyAlignment="1">
      <alignment horizontal="center"/>
      <protection/>
    </xf>
    <xf numFmtId="0" fontId="0" fillId="0" borderId="61" xfId="55" applyNumberFormat="1" applyFill="1" applyBorder="1" applyAlignment="1">
      <alignment horizontal="right"/>
      <protection/>
    </xf>
    <xf numFmtId="0" fontId="0" fillId="0" borderId="61" xfId="55" applyNumberFormat="1" applyFill="1" applyBorder="1">
      <alignment/>
      <protection/>
    </xf>
    <xf numFmtId="0" fontId="0" fillId="0" borderId="0" xfId="55" applyNumberFormat="1">
      <alignment/>
      <protection/>
    </xf>
    <xf numFmtId="0" fontId="13" fillId="0" borderId="0" xfId="55" applyFont="1">
      <alignment/>
      <protection/>
    </xf>
    <xf numFmtId="0" fontId="0" fillId="0" borderId="61" xfId="55" applyFont="1" applyFill="1" applyBorder="1" applyAlignment="1">
      <alignment horizontal="center"/>
      <protection/>
    </xf>
    <xf numFmtId="49" fontId="8" fillId="0" borderId="61" xfId="55" applyNumberFormat="1" applyFont="1" applyFill="1" applyBorder="1" applyAlignment="1">
      <alignment horizontal="left"/>
      <protection/>
    </xf>
    <xf numFmtId="0" fontId="8" fillId="0" borderId="61" xfId="55" applyFont="1" applyFill="1" applyBorder="1" applyAlignment="1">
      <alignment wrapText="1"/>
      <protection/>
    </xf>
    <xf numFmtId="49" fontId="8" fillId="0" borderId="61" xfId="55" applyNumberFormat="1" applyFont="1" applyFill="1" applyBorder="1" applyAlignment="1">
      <alignment horizontal="center" shrinkToFit="1"/>
      <protection/>
    </xf>
    <xf numFmtId="4" fontId="8" fillId="0" borderId="61" xfId="55" applyNumberFormat="1" applyFont="1" applyFill="1" applyBorder="1" applyAlignment="1">
      <alignment horizontal="right"/>
      <protection/>
    </xf>
    <xf numFmtId="4" fontId="8" fillId="0" borderId="61" xfId="55" applyNumberFormat="1" applyFont="1" applyFill="1" applyBorder="1">
      <alignment/>
      <protection/>
    </xf>
    <xf numFmtId="0" fontId="9" fillId="0" borderId="61" xfId="55" applyFont="1" applyFill="1" applyBorder="1" applyAlignment="1">
      <alignment horizontal="center"/>
      <protection/>
    </xf>
    <xf numFmtId="49" fontId="9" fillId="0" borderId="61" xfId="55" applyNumberFormat="1" applyFont="1" applyFill="1" applyBorder="1" applyAlignment="1">
      <alignment horizontal="left"/>
      <protection/>
    </xf>
    <xf numFmtId="4" fontId="15" fillId="0" borderId="61" xfId="55" applyNumberFormat="1" applyFont="1" applyFill="1" applyBorder="1" applyAlignment="1">
      <alignment horizontal="right" wrapText="1"/>
      <protection/>
    </xf>
    <xf numFmtId="0" fontId="15" fillId="0" borderId="61" xfId="55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13" fillId="0" borderId="0" xfId="55" applyFont="1">
      <alignment/>
      <protection/>
    </xf>
    <xf numFmtId="0" fontId="0" fillId="0" borderId="62" xfId="55" applyFill="1" applyBorder="1" applyAlignment="1">
      <alignment horizontal="center"/>
      <protection/>
    </xf>
    <xf numFmtId="49" fontId="4" fillId="0" borderId="62" xfId="55" applyNumberFormat="1" applyFont="1" applyFill="1" applyBorder="1" applyAlignment="1">
      <alignment horizontal="left"/>
      <protection/>
    </xf>
    <xf numFmtId="0" fontId="4" fillId="0" borderId="62" xfId="55" applyFont="1" applyFill="1" applyBorder="1">
      <alignment/>
      <protection/>
    </xf>
    <xf numFmtId="4" fontId="0" fillId="0" borderId="62" xfId="55" applyNumberFormat="1" applyFill="1" applyBorder="1" applyAlignment="1">
      <alignment horizontal="right"/>
      <protection/>
    </xf>
    <xf numFmtId="4" fontId="6" fillId="0" borderId="62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16" fillId="0" borderId="0" xfId="55" applyFont="1" applyAlignment="1">
      <alignment/>
      <protection/>
    </xf>
    <xf numFmtId="0" fontId="0" fillId="0" borderId="0" xfId="55" applyAlignment="1">
      <alignment horizontal="right"/>
      <protection/>
    </xf>
    <xf numFmtId="0" fontId="17" fillId="0" borderId="0" xfId="55" applyFont="1" applyBorder="1">
      <alignment/>
      <protection/>
    </xf>
    <xf numFmtId="3" fontId="17" fillId="0" borderId="0" xfId="55" applyNumberFormat="1" applyFont="1" applyBorder="1" applyAlignment="1">
      <alignment horizontal="right"/>
      <protection/>
    </xf>
    <xf numFmtId="4" fontId="17" fillId="0" borderId="0" xfId="55" applyNumberFormat="1" applyFont="1" applyBorder="1">
      <alignment/>
      <protection/>
    </xf>
    <xf numFmtId="0" fontId="16" fillId="0" borderId="0" xfId="55" applyFont="1" applyBorder="1" applyAlignment="1">
      <alignment/>
      <protection/>
    </xf>
    <xf numFmtId="0" fontId="0" fillId="0" borderId="0" xfId="55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166" fontId="0" fillId="24" borderId="60" xfId="0" applyNumberFormat="1" applyFont="1" applyFill="1" applyBorder="1" applyAlignment="1">
      <alignment horizontal="right"/>
    </xf>
    <xf numFmtId="4" fontId="8" fillId="24" borderId="61" xfId="55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55" applyFont="1" applyBorder="1" applyAlignment="1">
      <alignment horizontal="center"/>
      <protection/>
    </xf>
    <xf numFmtId="0" fontId="0" fillId="0" borderId="66" xfId="55" applyFont="1" applyBorder="1" applyAlignment="1">
      <alignment horizontal="center"/>
      <protection/>
    </xf>
    <xf numFmtId="0" fontId="0" fillId="0" borderId="67" xfId="55" applyFont="1" applyBorder="1" applyAlignment="1">
      <alignment horizontal="center"/>
      <protection/>
    </xf>
    <xf numFmtId="0" fontId="0" fillId="0" borderId="68" xfId="55" applyFont="1" applyBorder="1" applyAlignment="1">
      <alignment horizontal="center"/>
      <protection/>
    </xf>
    <xf numFmtId="0" fontId="0" fillId="0" borderId="51" xfId="55" applyFont="1" applyBorder="1" applyAlignment="1">
      <alignment horizontal="left"/>
      <protection/>
    </xf>
    <xf numFmtId="0" fontId="0" fillId="0" borderId="69" xfId="55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14" fillId="0" borderId="22" xfId="55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0" fillId="0" borderId="0" xfId="55" applyFont="1" applyAlignment="1">
      <alignment horizontal="center"/>
      <protection/>
    </xf>
    <xf numFmtId="0" fontId="0" fillId="0" borderId="65" xfId="55" applyFont="1" applyFill="1" applyBorder="1" applyAlignment="1">
      <alignment horizontal="center"/>
      <protection/>
    </xf>
    <xf numFmtId="0" fontId="0" fillId="0" borderId="66" xfId="55" applyFont="1" applyFill="1" applyBorder="1" applyAlignment="1">
      <alignment horizontal="center"/>
      <protection/>
    </xf>
    <xf numFmtId="49" fontId="0" fillId="0" borderId="67" xfId="55" applyNumberFormat="1" applyFont="1" applyFill="1" applyBorder="1" applyAlignment="1">
      <alignment horizontal="center"/>
      <protection/>
    </xf>
    <xf numFmtId="0" fontId="0" fillId="0" borderId="68" xfId="55" applyFont="1" applyFill="1" applyBorder="1" applyAlignment="1">
      <alignment horizontal="center"/>
      <protection/>
    </xf>
    <xf numFmtId="0" fontId="0" fillId="0" borderId="51" xfId="55" applyFill="1" applyBorder="1" applyAlignment="1">
      <alignment horizontal="center" shrinkToFit="1"/>
      <protection/>
    </xf>
    <xf numFmtId="0" fontId="0" fillId="0" borderId="69" xfId="55" applyFill="1" applyBorder="1" applyAlignment="1">
      <alignment horizontal="center" shrinkToFit="1"/>
      <protection/>
    </xf>
    <xf numFmtId="0" fontId="15" fillId="0" borderId="22" xfId="5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</cellXfs>
  <cellStyles count="48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4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110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107</v>
      </c>
      <c r="D6" s="10"/>
      <c r="E6" s="10"/>
      <c r="F6" s="18"/>
      <c r="G6" s="12"/>
    </row>
    <row r="7" spans="1:9" ht="12.75">
      <c r="A7" s="13" t="s">
        <v>8</v>
      </c>
      <c r="B7" s="15"/>
      <c r="C7" s="183"/>
      <c r="D7" s="184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3" t="s">
        <v>106</v>
      </c>
      <c r="D8" s="184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5"/>
      <c r="F11" s="186"/>
      <c r="G11" s="18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8"/>
      <c r="C37" s="188"/>
      <c r="D37" s="188"/>
      <c r="E37" s="188"/>
      <c r="F37" s="188"/>
      <c r="G37" s="188"/>
      <c r="H37" t="s">
        <v>4</v>
      </c>
    </row>
    <row r="38" spans="1:8" ht="12.75" customHeight="1">
      <c r="A38" s="68"/>
      <c r="B38" s="188"/>
      <c r="C38" s="188"/>
      <c r="D38" s="188"/>
      <c r="E38" s="188"/>
      <c r="F38" s="188"/>
      <c r="G38" s="188"/>
      <c r="H38" t="s">
        <v>4</v>
      </c>
    </row>
    <row r="39" spans="1:8" ht="12.75">
      <c r="A39" s="68"/>
      <c r="B39" s="188"/>
      <c r="C39" s="188"/>
      <c r="D39" s="188"/>
      <c r="E39" s="188"/>
      <c r="F39" s="188"/>
      <c r="G39" s="188"/>
      <c r="H39" t="s">
        <v>4</v>
      </c>
    </row>
    <row r="40" spans="1:8" ht="12.75">
      <c r="A40" s="68"/>
      <c r="B40" s="188"/>
      <c r="C40" s="188"/>
      <c r="D40" s="188"/>
      <c r="E40" s="188"/>
      <c r="F40" s="188"/>
      <c r="G40" s="188"/>
      <c r="H40" t="s">
        <v>4</v>
      </c>
    </row>
    <row r="41" spans="1:8" ht="12.75">
      <c r="A41" s="68"/>
      <c r="B41" s="188"/>
      <c r="C41" s="188"/>
      <c r="D41" s="188"/>
      <c r="E41" s="188"/>
      <c r="F41" s="188"/>
      <c r="G41" s="188"/>
      <c r="H41" t="s">
        <v>4</v>
      </c>
    </row>
    <row r="42" spans="1:8" ht="12.75">
      <c r="A42" s="68"/>
      <c r="B42" s="188"/>
      <c r="C42" s="188"/>
      <c r="D42" s="188"/>
      <c r="E42" s="188"/>
      <c r="F42" s="188"/>
      <c r="G42" s="188"/>
      <c r="H42" t="s">
        <v>4</v>
      </c>
    </row>
    <row r="43" spans="1:8" ht="12.75">
      <c r="A43" s="68"/>
      <c r="B43" s="188"/>
      <c r="C43" s="188"/>
      <c r="D43" s="188"/>
      <c r="E43" s="188"/>
      <c r="F43" s="188"/>
      <c r="G43" s="188"/>
      <c r="H43" t="s">
        <v>4</v>
      </c>
    </row>
    <row r="44" spans="1:8" ht="12.75">
      <c r="A44" s="68"/>
      <c r="B44" s="188"/>
      <c r="C44" s="188"/>
      <c r="D44" s="188"/>
      <c r="E44" s="188"/>
      <c r="F44" s="188"/>
      <c r="G44" s="188"/>
      <c r="H44" t="s">
        <v>4</v>
      </c>
    </row>
    <row r="45" spans="1:8" ht="3" customHeight="1">
      <c r="A45" s="68"/>
      <c r="B45" s="188"/>
      <c r="C45" s="188"/>
      <c r="D45" s="188"/>
      <c r="E45" s="188"/>
      <c r="F45" s="188"/>
      <c r="G45" s="188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Rekonstrukce MK v k.ú. Jestřebice a Bernartice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SO 06 - Bernartice</v>
      </c>
      <c r="D2" s="76"/>
      <c r="E2" s="77"/>
      <c r="F2" s="76"/>
      <c r="G2" s="193"/>
      <c r="H2" s="193"/>
      <c r="I2" s="194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6" t="str">
        <f>Položky!B7</f>
        <v>1</v>
      </c>
      <c r="B7" s="86" t="str">
        <f>Položky!C7</f>
        <v>Zemní práce</v>
      </c>
      <c r="C7" s="87"/>
      <c r="D7" s="88"/>
      <c r="E7" s="177">
        <f>Položky!BA15</f>
        <v>0</v>
      </c>
      <c r="F7" s="178">
        <f>Položky!BB15</f>
        <v>0</v>
      </c>
      <c r="G7" s="178">
        <f>Položky!BC15</f>
        <v>0</v>
      </c>
      <c r="H7" s="178">
        <f>Položky!BD15</f>
        <v>0</v>
      </c>
      <c r="I7" s="179">
        <f>Položky!BE15</f>
        <v>0</v>
      </c>
    </row>
    <row r="8" spans="1:9" s="11" customFormat="1" ht="12.75">
      <c r="A8" s="176" t="str">
        <f>Položky!B16</f>
        <v>5</v>
      </c>
      <c r="B8" s="86" t="str">
        <f>Položky!C16</f>
        <v>Komunikace</v>
      </c>
      <c r="C8" s="87"/>
      <c r="D8" s="88"/>
      <c r="E8" s="177">
        <f>Položky!BA22</f>
        <v>0</v>
      </c>
      <c r="F8" s="178">
        <f>Položky!BB22</f>
        <v>0</v>
      </c>
      <c r="G8" s="178">
        <f>Položky!BC22</f>
        <v>0</v>
      </c>
      <c r="H8" s="178">
        <f>Položky!BD22</f>
        <v>0</v>
      </c>
      <c r="I8" s="179">
        <f>Položky!BE22</f>
        <v>0</v>
      </c>
    </row>
    <row r="9" spans="1:9" s="11" customFormat="1" ht="12.75">
      <c r="A9" s="176" t="str">
        <f>Položky!B23</f>
        <v>91</v>
      </c>
      <c r="B9" s="86" t="str">
        <f>Položky!C23</f>
        <v>Doplňující práce na komunikaci</v>
      </c>
      <c r="C9" s="87"/>
      <c r="D9" s="88"/>
      <c r="E9" s="177">
        <f>Položky!BA28</f>
        <v>0</v>
      </c>
      <c r="F9" s="178">
        <f>Položky!BB28</f>
        <v>0</v>
      </c>
      <c r="G9" s="178">
        <f>Položky!BC28</f>
        <v>0</v>
      </c>
      <c r="H9" s="178">
        <f>Položky!BD28</f>
        <v>0</v>
      </c>
      <c r="I9" s="179">
        <f>Položky!BE28</f>
        <v>0</v>
      </c>
    </row>
    <row r="10" spans="1:9" s="11" customFormat="1" ht="13.5" thickBot="1">
      <c r="A10" s="176" t="str">
        <f>Položky!B29</f>
        <v>99</v>
      </c>
      <c r="B10" s="86" t="str">
        <f>Položky!C29</f>
        <v>Staveništní přesun hmot</v>
      </c>
      <c r="C10" s="87"/>
      <c r="D10" s="88"/>
      <c r="E10" s="177">
        <f>Položky!BA31</f>
        <v>0</v>
      </c>
      <c r="F10" s="178">
        <f>Položky!BB31</f>
        <v>0</v>
      </c>
      <c r="G10" s="178">
        <f>Položky!BC31</f>
        <v>0</v>
      </c>
      <c r="H10" s="178">
        <f>Položky!BD31</f>
        <v>0</v>
      </c>
      <c r="I10" s="179">
        <f>Položky!BE31</f>
        <v>0</v>
      </c>
    </row>
    <row r="11" spans="1:9" s="94" customFormat="1" ht="13.5" thickBot="1">
      <c r="A11" s="89"/>
      <c r="B11" s="81" t="s">
        <v>50</v>
      </c>
      <c r="C11" s="81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9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57" ht="19.5" customHeight="1">
      <c r="A13" s="95" t="s">
        <v>51</v>
      </c>
      <c r="B13" s="95"/>
      <c r="C13" s="95"/>
      <c r="D13" s="95"/>
      <c r="E13" s="95"/>
      <c r="F13" s="95"/>
      <c r="G13" s="96"/>
      <c r="H13" s="95"/>
      <c r="I13" s="95"/>
      <c r="BA13" s="30"/>
      <c r="BB13" s="30"/>
      <c r="BC13" s="30"/>
      <c r="BD13" s="30"/>
      <c r="BE13" s="30"/>
    </row>
    <row r="14" spans="1:9" ht="13.5" thickBo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12.75">
      <c r="A15" s="98" t="s">
        <v>52</v>
      </c>
      <c r="B15" s="99"/>
      <c r="C15" s="99"/>
      <c r="D15" s="100"/>
      <c r="E15" s="101" t="s">
        <v>53</v>
      </c>
      <c r="F15" s="102" t="s">
        <v>54</v>
      </c>
      <c r="G15" s="103" t="s">
        <v>55</v>
      </c>
      <c r="H15" s="104"/>
      <c r="I15" s="105" t="s">
        <v>53</v>
      </c>
    </row>
    <row r="16" spans="1:53" ht="12.75">
      <c r="A16" s="106"/>
      <c r="B16" s="107"/>
      <c r="C16" s="107"/>
      <c r="D16" s="108"/>
      <c r="E16" s="109"/>
      <c r="F16" s="180"/>
      <c r="G16" s="110">
        <f>HSV</f>
        <v>0</v>
      </c>
      <c r="H16" s="111"/>
      <c r="I16" s="112">
        <f>E16+F16*G16/100</f>
        <v>0</v>
      </c>
      <c r="BA16">
        <v>8</v>
      </c>
    </row>
    <row r="17" spans="1:9" ht="13.5" thickBot="1">
      <c r="A17" s="113"/>
      <c r="B17" s="114" t="s">
        <v>56</v>
      </c>
      <c r="C17" s="115"/>
      <c r="D17" s="116"/>
      <c r="E17" s="117"/>
      <c r="F17" s="118"/>
      <c r="G17" s="118"/>
      <c r="H17" s="195">
        <f>SUM(H16:H16)</f>
        <v>0</v>
      </c>
      <c r="I17" s="196"/>
    </row>
    <row r="18" spans="1:9" ht="12.75">
      <c r="A18" s="97"/>
      <c r="B18" s="97"/>
      <c r="C18" s="97"/>
      <c r="D18" s="97"/>
      <c r="E18" s="97"/>
      <c r="F18" s="97"/>
      <c r="G18" s="97"/>
      <c r="H18" s="97"/>
      <c r="I18" s="97"/>
    </row>
    <row r="19" spans="2:9" ht="12.75">
      <c r="B19" s="94"/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</sheetData>
  <sheetProtection/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4"/>
  <sheetViews>
    <sheetView showGridLines="0" showZeros="0" tabSelected="1" zoomScalePageLayoutView="0" workbookViewId="0" topLeftCell="A1">
      <selection activeCell="J39" sqref="J39"/>
    </sheetView>
  </sheetViews>
  <sheetFormatPr defaultColWidth="9.00390625" defaultRowHeight="12.75"/>
  <cols>
    <col min="1" max="1" width="3.875" style="122" customWidth="1"/>
    <col min="2" max="2" width="12.00390625" style="122" customWidth="1"/>
    <col min="3" max="3" width="40.375" style="122" customWidth="1"/>
    <col min="4" max="4" width="5.625" style="122" customWidth="1"/>
    <col min="5" max="5" width="8.625" style="170" customWidth="1"/>
    <col min="6" max="6" width="9.875" style="122" customWidth="1"/>
    <col min="7" max="7" width="13.875" style="122" customWidth="1"/>
    <col min="8" max="16384" width="9.125" style="122" customWidth="1"/>
  </cols>
  <sheetData>
    <row r="1" spans="1:7" ht="15.75">
      <c r="A1" s="200" t="s">
        <v>57</v>
      </c>
      <c r="B1" s="200"/>
      <c r="C1" s="200"/>
      <c r="D1" s="200"/>
      <c r="E1" s="200"/>
      <c r="F1" s="200"/>
      <c r="G1" s="200"/>
    </row>
    <row r="2" spans="1:7" ht="13.5" thickBot="1">
      <c r="A2" s="123"/>
      <c r="B2" s="124"/>
      <c r="C2" s="125"/>
      <c r="D2" s="125"/>
      <c r="E2" s="126"/>
      <c r="F2" s="125"/>
      <c r="G2" s="125"/>
    </row>
    <row r="3" spans="1:7" ht="13.5" thickTop="1">
      <c r="A3" s="201" t="s">
        <v>5</v>
      </c>
      <c r="B3" s="202"/>
      <c r="C3" s="127" t="str">
        <f>CONCATENATE(cislostavby," ",nazevstavby)</f>
        <v> Rekonstrukce MK v k.ú. Jestřebice a Bernartice</v>
      </c>
      <c r="D3" s="128"/>
      <c r="E3" s="129"/>
      <c r="F3" s="130">
        <f>Rekapitulace!H1</f>
        <v>0</v>
      </c>
      <c r="G3" s="131"/>
    </row>
    <row r="4" spans="1:7" ht="13.5" thickBot="1">
      <c r="A4" s="203" t="s">
        <v>1</v>
      </c>
      <c r="B4" s="204"/>
      <c r="C4" s="132" t="str">
        <f>CONCATENATE(cisloobjektu," ",nazevobjektu)</f>
        <v> SO 06 - Bernartice</v>
      </c>
      <c r="D4" s="133"/>
      <c r="E4" s="205"/>
      <c r="F4" s="205"/>
      <c r="G4" s="206"/>
    </row>
    <row r="5" spans="1:7" ht="13.5" thickTop="1">
      <c r="A5" s="134"/>
      <c r="B5" s="135"/>
      <c r="C5" s="135"/>
      <c r="D5" s="123"/>
      <c r="E5" s="136"/>
      <c r="F5" s="123"/>
      <c r="G5" s="137"/>
    </row>
    <row r="6" spans="1:7" ht="12.75">
      <c r="A6" s="138" t="s">
        <v>58</v>
      </c>
      <c r="B6" s="139" t="s">
        <v>59</v>
      </c>
      <c r="C6" s="139" t="s">
        <v>60</v>
      </c>
      <c r="D6" s="139" t="s">
        <v>61</v>
      </c>
      <c r="E6" s="140" t="s">
        <v>62</v>
      </c>
      <c r="F6" s="139" t="s">
        <v>63</v>
      </c>
      <c r="G6" s="141" t="s">
        <v>64</v>
      </c>
    </row>
    <row r="7" spans="1:15" ht="12.75">
      <c r="A7" s="142" t="s">
        <v>65</v>
      </c>
      <c r="B7" s="143" t="s">
        <v>66</v>
      </c>
      <c r="C7" s="144" t="s">
        <v>67</v>
      </c>
      <c r="D7" s="145"/>
      <c r="E7" s="146"/>
      <c r="F7" s="146"/>
      <c r="G7" s="147"/>
      <c r="H7" s="148"/>
      <c r="I7" s="148"/>
      <c r="O7" s="149">
        <v>1</v>
      </c>
    </row>
    <row r="8" spans="1:104" ht="22.5">
      <c r="A8" s="150">
        <v>1</v>
      </c>
      <c r="B8" s="151" t="s">
        <v>69</v>
      </c>
      <c r="C8" s="152" t="s">
        <v>70</v>
      </c>
      <c r="D8" s="153" t="s">
        <v>71</v>
      </c>
      <c r="E8" s="154">
        <v>610.3</v>
      </c>
      <c r="F8" s="181"/>
      <c r="G8" s="155">
        <f>E8*F8</f>
        <v>0</v>
      </c>
      <c r="O8" s="149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  <c r="CZ8" s="122">
        <v>0</v>
      </c>
    </row>
    <row r="9" spans="1:104" ht="22.5">
      <c r="A9" s="150">
        <v>2</v>
      </c>
      <c r="B9" s="151" t="s">
        <v>72</v>
      </c>
      <c r="C9" s="152" t="s">
        <v>73</v>
      </c>
      <c r="D9" s="153" t="s">
        <v>71</v>
      </c>
      <c r="E9" s="154">
        <v>610.3</v>
      </c>
      <c r="F9" s="181"/>
      <c r="G9" s="155">
        <f>E9*F9</f>
        <v>0</v>
      </c>
      <c r="O9" s="149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>IF(AZ9=1,G9,0)</f>
        <v>0</v>
      </c>
      <c r="BB9" s="122">
        <f>IF(AZ9=2,G9,0)</f>
        <v>0</v>
      </c>
      <c r="BC9" s="122">
        <f>IF(AZ9=3,G9,0)</f>
        <v>0</v>
      </c>
      <c r="BD9" s="122">
        <f>IF(AZ9=4,G9,0)</f>
        <v>0</v>
      </c>
      <c r="BE9" s="122">
        <f>IF(AZ9=5,G9,0)</f>
        <v>0</v>
      </c>
      <c r="CZ9" s="122">
        <v>0</v>
      </c>
    </row>
    <row r="10" spans="1:104" ht="12.75">
      <c r="A10" s="150">
        <v>3</v>
      </c>
      <c r="B10" s="151" t="s">
        <v>74</v>
      </c>
      <c r="C10" s="152" t="s">
        <v>75</v>
      </c>
      <c r="D10" s="153" t="s">
        <v>76</v>
      </c>
      <c r="E10" s="154">
        <v>152.57</v>
      </c>
      <c r="F10" s="181"/>
      <c r="G10" s="155">
        <f>E10*F10</f>
        <v>0</v>
      </c>
      <c r="O10" s="149">
        <v>2</v>
      </c>
      <c r="AA10" s="122">
        <v>12</v>
      </c>
      <c r="AB10" s="122">
        <v>0</v>
      </c>
      <c r="AC10" s="122">
        <v>3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  <c r="CZ10" s="122">
        <v>0</v>
      </c>
    </row>
    <row r="11" spans="1:15" ht="12.75">
      <c r="A11" s="156"/>
      <c r="B11" s="157"/>
      <c r="C11" s="207" t="s">
        <v>108</v>
      </c>
      <c r="D11" s="208"/>
      <c r="E11" s="158">
        <v>73.847</v>
      </c>
      <c r="F11" s="159"/>
      <c r="G11" s="160"/>
      <c r="M11" s="161" t="s">
        <v>77</v>
      </c>
      <c r="O11" s="149"/>
    </row>
    <row r="12" spans="1:15" ht="12.75">
      <c r="A12" s="156"/>
      <c r="B12" s="157"/>
      <c r="C12" s="207" t="s">
        <v>109</v>
      </c>
      <c r="D12" s="208"/>
      <c r="E12" s="158">
        <v>110.7705</v>
      </c>
      <c r="F12" s="159"/>
      <c r="G12" s="160"/>
      <c r="M12" s="161" t="s">
        <v>78</v>
      </c>
      <c r="O12" s="149"/>
    </row>
    <row r="13" spans="1:104" ht="12.75">
      <c r="A13" s="150">
        <v>4</v>
      </c>
      <c r="B13" s="151" t="s">
        <v>79</v>
      </c>
      <c r="C13" s="152" t="s">
        <v>80</v>
      </c>
      <c r="D13" s="153" t="s">
        <v>76</v>
      </c>
      <c r="E13" s="154">
        <v>152.57</v>
      </c>
      <c r="F13" s="181"/>
      <c r="G13" s="155">
        <f>E13*F13</f>
        <v>0</v>
      </c>
      <c r="O13" s="149">
        <v>2</v>
      </c>
      <c r="AA13" s="122">
        <v>12</v>
      </c>
      <c r="AB13" s="122">
        <v>0</v>
      </c>
      <c r="AC13" s="122">
        <v>4</v>
      </c>
      <c r="AZ13" s="122">
        <v>1</v>
      </c>
      <c r="BA13" s="122">
        <f>IF(AZ13=1,G13,0)</f>
        <v>0</v>
      </c>
      <c r="BB13" s="122">
        <f>IF(AZ13=2,G13,0)</f>
        <v>0</v>
      </c>
      <c r="BC13" s="122">
        <f>IF(AZ13=3,G13,0)</f>
        <v>0</v>
      </c>
      <c r="BD13" s="122">
        <f>IF(AZ13=4,G13,0)</f>
        <v>0</v>
      </c>
      <c r="BE13" s="122">
        <f>IF(AZ13=5,G13,0)</f>
        <v>0</v>
      </c>
      <c r="CZ13" s="122">
        <v>0</v>
      </c>
    </row>
    <row r="14" spans="1:104" ht="12.75">
      <c r="A14" s="150">
        <v>5</v>
      </c>
      <c r="B14" s="151" t="s">
        <v>81</v>
      </c>
      <c r="C14" s="152" t="s">
        <v>82</v>
      </c>
      <c r="D14" s="153" t="s">
        <v>71</v>
      </c>
      <c r="E14" s="154">
        <v>610.3</v>
      </c>
      <c r="F14" s="181"/>
      <c r="G14" s="155">
        <f>E14*F14</f>
        <v>0</v>
      </c>
      <c r="O14" s="149">
        <v>2</v>
      </c>
      <c r="AA14" s="122">
        <v>12</v>
      </c>
      <c r="AB14" s="122">
        <v>0</v>
      </c>
      <c r="AC14" s="122">
        <v>5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  <c r="CZ14" s="122">
        <v>0</v>
      </c>
    </row>
    <row r="15" spans="1:57" ht="12.75">
      <c r="A15" s="162"/>
      <c r="B15" s="163" t="s">
        <v>68</v>
      </c>
      <c r="C15" s="164" t="str">
        <f>CONCATENATE(B7," ",C7)</f>
        <v>1 Zemní práce</v>
      </c>
      <c r="D15" s="162"/>
      <c r="E15" s="165"/>
      <c r="F15" s="165"/>
      <c r="G15" s="166">
        <f>SUM(G7:G14)</f>
        <v>0</v>
      </c>
      <c r="O15" s="149">
        <v>4</v>
      </c>
      <c r="BA15" s="167">
        <f>SUM(BA7:BA14)</f>
        <v>0</v>
      </c>
      <c r="BB15" s="167">
        <f>SUM(BB7:BB14)</f>
        <v>0</v>
      </c>
      <c r="BC15" s="167">
        <f>SUM(BC7:BC14)</f>
        <v>0</v>
      </c>
      <c r="BD15" s="167">
        <f>SUM(BD7:BD14)</f>
        <v>0</v>
      </c>
      <c r="BE15" s="167">
        <f>SUM(BE7:BE14)</f>
        <v>0</v>
      </c>
    </row>
    <row r="16" spans="1:15" ht="12.75">
      <c r="A16" s="142" t="s">
        <v>65</v>
      </c>
      <c r="B16" s="143" t="s">
        <v>83</v>
      </c>
      <c r="C16" s="144" t="s">
        <v>84</v>
      </c>
      <c r="D16" s="145"/>
      <c r="E16" s="146"/>
      <c r="F16" s="146"/>
      <c r="G16" s="147"/>
      <c r="H16" s="148"/>
      <c r="I16" s="148"/>
      <c r="O16" s="149">
        <v>1</v>
      </c>
    </row>
    <row r="17" spans="1:104" ht="12.75">
      <c r="A17" s="150">
        <v>6</v>
      </c>
      <c r="B17" s="151" t="s">
        <v>85</v>
      </c>
      <c r="C17" s="152" t="s">
        <v>86</v>
      </c>
      <c r="D17" s="153" t="s">
        <v>71</v>
      </c>
      <c r="E17" s="154">
        <v>610.3</v>
      </c>
      <c r="F17" s="181"/>
      <c r="G17" s="155">
        <f>E17*F17</f>
        <v>0</v>
      </c>
      <c r="O17" s="149">
        <v>2</v>
      </c>
      <c r="AA17" s="122">
        <v>12</v>
      </c>
      <c r="AB17" s="122">
        <v>0</v>
      </c>
      <c r="AC17" s="122">
        <v>6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  <c r="CZ17" s="122">
        <v>0.27994</v>
      </c>
    </row>
    <row r="18" spans="1:104" ht="12.75">
      <c r="A18" s="150">
        <v>7</v>
      </c>
      <c r="B18" s="151" t="s">
        <v>87</v>
      </c>
      <c r="C18" s="152" t="s">
        <v>88</v>
      </c>
      <c r="D18" s="153" t="s">
        <v>71</v>
      </c>
      <c r="E18" s="154">
        <v>610.3</v>
      </c>
      <c r="F18" s="181"/>
      <c r="G18" s="155">
        <f>E18*F18</f>
        <v>0</v>
      </c>
      <c r="O18" s="149">
        <v>2</v>
      </c>
      <c r="AA18" s="122">
        <v>12</v>
      </c>
      <c r="AB18" s="122">
        <v>0</v>
      </c>
      <c r="AC18" s="122">
        <v>7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  <c r="CZ18" s="122">
        <v>0.15826</v>
      </c>
    </row>
    <row r="19" spans="1:104" ht="12.75">
      <c r="A19" s="150">
        <v>8</v>
      </c>
      <c r="B19" s="151" t="s">
        <v>89</v>
      </c>
      <c r="C19" s="152" t="s">
        <v>90</v>
      </c>
      <c r="D19" s="153" t="s">
        <v>71</v>
      </c>
      <c r="E19" s="154">
        <v>610.3</v>
      </c>
      <c r="F19" s="181"/>
      <c r="G19" s="155">
        <f>E19*F19</f>
        <v>0</v>
      </c>
      <c r="O19" s="149">
        <v>2</v>
      </c>
      <c r="AA19" s="122">
        <v>12</v>
      </c>
      <c r="AB19" s="122">
        <v>0</v>
      </c>
      <c r="AC19" s="122">
        <v>8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  <c r="CZ19" s="122">
        <v>0.12966</v>
      </c>
    </row>
    <row r="20" spans="1:104" ht="12.75">
      <c r="A20" s="150">
        <v>9</v>
      </c>
      <c r="B20" s="151" t="s">
        <v>91</v>
      </c>
      <c r="C20" s="152" t="s">
        <v>92</v>
      </c>
      <c r="D20" s="153" t="s">
        <v>93</v>
      </c>
      <c r="E20" s="154">
        <v>14.41</v>
      </c>
      <c r="F20" s="181"/>
      <c r="G20" s="155">
        <f>E20*F20</f>
        <v>0</v>
      </c>
      <c r="O20" s="149">
        <v>2</v>
      </c>
      <c r="AA20" s="122">
        <v>12</v>
      </c>
      <c r="AB20" s="122">
        <v>0</v>
      </c>
      <c r="AC20" s="122">
        <v>10</v>
      </c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  <c r="CZ20" s="122">
        <v>0.00224</v>
      </c>
    </row>
    <row r="21" spans="1:15" ht="12.75">
      <c r="A21" s="156"/>
      <c r="B21" s="157"/>
      <c r="C21" s="197" t="s">
        <v>94</v>
      </c>
      <c r="D21" s="198"/>
      <c r="E21" s="198"/>
      <c r="F21" s="198"/>
      <c r="G21" s="199"/>
      <c r="O21" s="149">
        <v>3</v>
      </c>
    </row>
    <row r="22" spans="1:57" ht="12.75">
      <c r="A22" s="162"/>
      <c r="B22" s="163" t="s">
        <v>68</v>
      </c>
      <c r="C22" s="164" t="str">
        <f>CONCATENATE(B16," ",C16)</f>
        <v>5 Komunikace</v>
      </c>
      <c r="D22" s="162"/>
      <c r="E22" s="165"/>
      <c r="F22" s="165"/>
      <c r="G22" s="166">
        <f>SUM(G16:G21)</f>
        <v>0</v>
      </c>
      <c r="O22" s="149">
        <v>4</v>
      </c>
      <c r="BA22" s="167">
        <f>SUM(BA16:BA21)</f>
        <v>0</v>
      </c>
      <c r="BB22" s="167">
        <f>SUM(BB16:BB21)</f>
        <v>0</v>
      </c>
      <c r="BC22" s="167">
        <f>SUM(BC16:BC21)</f>
        <v>0</v>
      </c>
      <c r="BD22" s="167">
        <f>SUM(BD16:BD21)</f>
        <v>0</v>
      </c>
      <c r="BE22" s="167">
        <f>SUM(BE16:BE21)</f>
        <v>0</v>
      </c>
    </row>
    <row r="23" spans="1:15" ht="12.75">
      <c r="A23" s="142" t="s">
        <v>65</v>
      </c>
      <c r="B23" s="143" t="s">
        <v>95</v>
      </c>
      <c r="C23" s="144" t="s">
        <v>96</v>
      </c>
      <c r="D23" s="145"/>
      <c r="E23" s="146"/>
      <c r="F23" s="146"/>
      <c r="G23" s="147"/>
      <c r="H23" s="148"/>
      <c r="I23" s="148"/>
      <c r="O23" s="149">
        <v>1</v>
      </c>
    </row>
    <row r="24" spans="1:104" ht="12.75">
      <c r="A24" s="150">
        <v>10</v>
      </c>
      <c r="B24" s="151" t="s">
        <v>97</v>
      </c>
      <c r="C24" s="152" t="s">
        <v>98</v>
      </c>
      <c r="D24" s="153" t="s">
        <v>93</v>
      </c>
      <c r="E24" s="154">
        <v>14.41</v>
      </c>
      <c r="F24" s="181"/>
      <c r="G24" s="155">
        <f>E24*F24</f>
        <v>0</v>
      </c>
      <c r="O24" s="149">
        <v>2</v>
      </c>
      <c r="AA24" s="122">
        <v>12</v>
      </c>
      <c r="AB24" s="122">
        <v>0</v>
      </c>
      <c r="AC24" s="122">
        <v>11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  <c r="CZ24" s="122">
        <v>0</v>
      </c>
    </row>
    <row r="25" spans="1:15" ht="12.75">
      <c r="A25" s="156"/>
      <c r="B25" s="157"/>
      <c r="C25" s="197" t="s">
        <v>94</v>
      </c>
      <c r="D25" s="198"/>
      <c r="E25" s="198"/>
      <c r="F25" s="198"/>
      <c r="G25" s="199"/>
      <c r="O25" s="149">
        <v>3</v>
      </c>
    </row>
    <row r="26" spans="1:104" ht="12.75">
      <c r="A26" s="150">
        <v>11</v>
      </c>
      <c r="B26" s="151" t="s">
        <v>99</v>
      </c>
      <c r="C26" s="152" t="s">
        <v>100</v>
      </c>
      <c r="D26" s="153" t="s">
        <v>93</v>
      </c>
      <c r="E26" s="154">
        <v>14.41</v>
      </c>
      <c r="F26" s="181"/>
      <c r="G26" s="155">
        <f>E26*F26</f>
        <v>0</v>
      </c>
      <c r="O26" s="149">
        <v>2</v>
      </c>
      <c r="AA26" s="122">
        <v>12</v>
      </c>
      <c r="AB26" s="122">
        <v>0</v>
      </c>
      <c r="AC26" s="122">
        <v>12</v>
      </c>
      <c r="AZ26" s="122">
        <v>1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  <c r="CZ26" s="122">
        <v>0</v>
      </c>
    </row>
    <row r="27" spans="1:15" ht="12.75">
      <c r="A27" s="156"/>
      <c r="B27" s="157"/>
      <c r="C27" s="197" t="s">
        <v>94</v>
      </c>
      <c r="D27" s="198"/>
      <c r="E27" s="198"/>
      <c r="F27" s="198"/>
      <c r="G27" s="199"/>
      <c r="O27" s="149">
        <v>3</v>
      </c>
    </row>
    <row r="28" spans="1:57" ht="12.75">
      <c r="A28" s="162"/>
      <c r="B28" s="163" t="s">
        <v>68</v>
      </c>
      <c r="C28" s="164" t="str">
        <f>CONCATENATE(B23," ",C23)</f>
        <v>91 Doplňující práce na komunikaci</v>
      </c>
      <c r="D28" s="162"/>
      <c r="E28" s="165"/>
      <c r="F28" s="165"/>
      <c r="G28" s="166">
        <f>SUM(G23:G27)</f>
        <v>0</v>
      </c>
      <c r="O28" s="149">
        <v>4</v>
      </c>
      <c r="BA28" s="167">
        <f>SUM(BA23:BA27)</f>
        <v>0</v>
      </c>
      <c r="BB28" s="167">
        <f>SUM(BB23:BB27)</f>
        <v>0</v>
      </c>
      <c r="BC28" s="167">
        <f>SUM(BC23:BC27)</f>
        <v>0</v>
      </c>
      <c r="BD28" s="167">
        <f>SUM(BD23:BD27)</f>
        <v>0</v>
      </c>
      <c r="BE28" s="167">
        <f>SUM(BE23:BE27)</f>
        <v>0</v>
      </c>
    </row>
    <row r="29" spans="1:15" ht="12.75">
      <c r="A29" s="142" t="s">
        <v>65</v>
      </c>
      <c r="B29" s="143" t="s">
        <v>101</v>
      </c>
      <c r="C29" s="144" t="s">
        <v>102</v>
      </c>
      <c r="D29" s="145"/>
      <c r="E29" s="146"/>
      <c r="F29" s="146"/>
      <c r="G29" s="147"/>
      <c r="H29" s="148"/>
      <c r="I29" s="148"/>
      <c r="O29" s="149">
        <v>1</v>
      </c>
    </row>
    <row r="30" spans="1:104" ht="12.75">
      <c r="A30" s="150">
        <v>12</v>
      </c>
      <c r="B30" s="151" t="s">
        <v>103</v>
      </c>
      <c r="C30" s="152" t="s">
        <v>104</v>
      </c>
      <c r="D30" s="153" t="s">
        <v>105</v>
      </c>
      <c r="E30" s="154">
        <v>379.96</v>
      </c>
      <c r="F30" s="181"/>
      <c r="G30" s="155">
        <f>E30*F30</f>
        <v>0</v>
      </c>
      <c r="O30" s="149">
        <v>2</v>
      </c>
      <c r="AA30" s="122">
        <v>12</v>
      </c>
      <c r="AB30" s="122">
        <v>0</v>
      </c>
      <c r="AC30" s="122">
        <v>14</v>
      </c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  <c r="CZ30" s="122">
        <v>0</v>
      </c>
    </row>
    <row r="31" spans="1:57" ht="12.75">
      <c r="A31" s="162"/>
      <c r="B31" s="163" t="s">
        <v>68</v>
      </c>
      <c r="C31" s="164" t="str">
        <f>CONCATENATE(B29," ",C29)</f>
        <v>99 Staveništní přesun hmot</v>
      </c>
      <c r="D31" s="162"/>
      <c r="E31" s="165"/>
      <c r="F31" s="165"/>
      <c r="G31" s="166">
        <f>SUM(G29:G30)</f>
        <v>0</v>
      </c>
      <c r="O31" s="149">
        <v>4</v>
      </c>
      <c r="BA31" s="167">
        <f>SUM(BA29:BA30)</f>
        <v>0</v>
      </c>
      <c r="BB31" s="167">
        <f>SUM(BB29:BB30)</f>
        <v>0</v>
      </c>
      <c r="BC31" s="167">
        <f>SUM(BC29:BC30)</f>
        <v>0</v>
      </c>
      <c r="BD31" s="167">
        <f>SUM(BD29:BD30)</f>
        <v>0</v>
      </c>
      <c r="BE31" s="167">
        <f>SUM(BE29:BE30)</f>
        <v>0</v>
      </c>
    </row>
    <row r="32" spans="1:7" ht="12.75">
      <c r="A32" s="123"/>
      <c r="B32" s="123"/>
      <c r="C32" s="123"/>
      <c r="D32" s="123"/>
      <c r="E32" s="123"/>
      <c r="F32" s="123"/>
      <c r="G32" s="123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ht="12.75">
      <c r="E42" s="12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spans="1:7" ht="12.75">
      <c r="A55" s="168"/>
      <c r="B55" s="168"/>
      <c r="C55" s="168"/>
      <c r="D55" s="168"/>
      <c r="E55" s="168"/>
      <c r="F55" s="168"/>
      <c r="G55" s="168"/>
    </row>
    <row r="56" spans="1:7" ht="12.75">
      <c r="A56" s="168"/>
      <c r="B56" s="168"/>
      <c r="C56" s="168"/>
      <c r="D56" s="168"/>
      <c r="E56" s="168"/>
      <c r="F56" s="168"/>
      <c r="G56" s="168"/>
    </row>
    <row r="57" spans="1:7" ht="12.75">
      <c r="A57" s="168"/>
      <c r="B57" s="168"/>
      <c r="C57" s="168"/>
      <c r="D57" s="168"/>
      <c r="E57" s="168"/>
      <c r="F57" s="168"/>
      <c r="G57" s="168"/>
    </row>
    <row r="58" spans="1:7" ht="12.75">
      <c r="A58" s="168"/>
      <c r="B58" s="168"/>
      <c r="C58" s="168"/>
      <c r="D58" s="168"/>
      <c r="E58" s="168"/>
      <c r="F58" s="168"/>
      <c r="G58" s="168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spans="1:2" ht="12.75">
      <c r="A90" s="169"/>
      <c r="B90" s="169"/>
    </row>
    <row r="91" spans="1:7" ht="12.75">
      <c r="A91" s="168"/>
      <c r="B91" s="168"/>
      <c r="C91" s="171"/>
      <c r="D91" s="171"/>
      <c r="E91" s="172"/>
      <c r="F91" s="171"/>
      <c r="G91" s="173"/>
    </row>
    <row r="92" spans="1:7" ht="12.75">
      <c r="A92" s="174"/>
      <c r="B92" s="174"/>
      <c r="C92" s="168"/>
      <c r="D92" s="168"/>
      <c r="E92" s="175"/>
      <c r="F92" s="168"/>
      <c r="G92" s="168"/>
    </row>
    <row r="93" spans="1:7" ht="12.75">
      <c r="A93" s="168"/>
      <c r="B93" s="168"/>
      <c r="C93" s="168"/>
      <c r="D93" s="168"/>
      <c r="E93" s="175"/>
      <c r="F93" s="168"/>
      <c r="G93" s="168"/>
    </row>
    <row r="94" spans="1:7" ht="12.75">
      <c r="A94" s="168"/>
      <c r="B94" s="168"/>
      <c r="C94" s="168"/>
      <c r="D94" s="168"/>
      <c r="E94" s="175"/>
      <c r="F94" s="168"/>
      <c r="G94" s="168"/>
    </row>
    <row r="95" spans="1:7" ht="12.75">
      <c r="A95" s="168"/>
      <c r="B95" s="168"/>
      <c r="C95" s="168"/>
      <c r="D95" s="168"/>
      <c r="E95" s="175"/>
      <c r="F95" s="168"/>
      <c r="G95" s="168"/>
    </row>
    <row r="96" spans="1:7" ht="12.75">
      <c r="A96" s="168"/>
      <c r="B96" s="168"/>
      <c r="C96" s="168"/>
      <c r="D96" s="168"/>
      <c r="E96" s="175"/>
      <c r="F96" s="168"/>
      <c r="G96" s="168"/>
    </row>
    <row r="97" spans="1:7" ht="12.75">
      <c r="A97" s="168"/>
      <c r="B97" s="168"/>
      <c r="C97" s="168"/>
      <c r="D97" s="168"/>
      <c r="E97" s="175"/>
      <c r="F97" s="168"/>
      <c r="G97" s="168"/>
    </row>
    <row r="98" spans="1:7" ht="12.75">
      <c r="A98" s="168"/>
      <c r="B98" s="168"/>
      <c r="C98" s="168"/>
      <c r="D98" s="168"/>
      <c r="E98" s="175"/>
      <c r="F98" s="168"/>
      <c r="G98" s="168"/>
    </row>
    <row r="99" spans="1:7" ht="12.75">
      <c r="A99" s="168"/>
      <c r="B99" s="168"/>
      <c r="C99" s="168"/>
      <c r="D99" s="168"/>
      <c r="E99" s="175"/>
      <c r="F99" s="168"/>
      <c r="G99" s="168"/>
    </row>
    <row r="100" spans="1:7" ht="12.75">
      <c r="A100" s="168"/>
      <c r="B100" s="168"/>
      <c r="C100" s="168"/>
      <c r="D100" s="168"/>
      <c r="E100" s="175"/>
      <c r="F100" s="168"/>
      <c r="G100" s="168"/>
    </row>
    <row r="101" spans="1:7" ht="12.75">
      <c r="A101" s="168"/>
      <c r="B101" s="168"/>
      <c r="C101" s="168"/>
      <c r="D101" s="168"/>
      <c r="E101" s="175"/>
      <c r="F101" s="168"/>
      <c r="G101" s="168"/>
    </row>
    <row r="102" spans="1:7" ht="12.75">
      <c r="A102" s="168"/>
      <c r="B102" s="168"/>
      <c r="C102" s="168"/>
      <c r="D102" s="168"/>
      <c r="E102" s="175"/>
      <c r="F102" s="168"/>
      <c r="G102" s="168"/>
    </row>
    <row r="103" spans="1:7" ht="12.75">
      <c r="A103" s="168"/>
      <c r="B103" s="168"/>
      <c r="C103" s="168"/>
      <c r="D103" s="168"/>
      <c r="E103" s="175"/>
      <c r="F103" s="168"/>
      <c r="G103" s="168"/>
    </row>
    <row r="104" spans="1:7" ht="12.75">
      <c r="A104" s="168"/>
      <c r="B104" s="168"/>
      <c r="C104" s="168"/>
      <c r="D104" s="168"/>
      <c r="E104" s="175"/>
      <c r="F104" s="168"/>
      <c r="G104" s="168"/>
    </row>
  </sheetData>
  <sheetProtection/>
  <mergeCells count="9">
    <mergeCell ref="C21:G21"/>
    <mergeCell ref="C25:G25"/>
    <mergeCell ref="C27:G27"/>
    <mergeCell ref="A1:G1"/>
    <mergeCell ref="A3:B3"/>
    <mergeCell ref="A4:B4"/>
    <mergeCell ref="E4:G4"/>
    <mergeCell ref="C11:D11"/>
    <mergeCell ref="C12:D12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</cp:lastModifiedBy>
  <dcterms:created xsi:type="dcterms:W3CDTF">2014-12-16T18:36:37Z</dcterms:created>
  <dcterms:modified xsi:type="dcterms:W3CDTF">2015-05-24T20:03:26Z</dcterms:modified>
  <cp:category/>
  <cp:version/>
  <cp:contentType/>
  <cp:contentStatus/>
</cp:coreProperties>
</file>